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espinos\Desktop\2022\ESTADISTICAENCABEZADO\CARPETA 5 INTEGRACIÓN\excel\"/>
    </mc:Choice>
  </mc:AlternateContent>
  <bookViews>
    <workbookView xWindow="0" yWindow="0" windowWidth="20490" windowHeight="7065"/>
  </bookViews>
  <sheets>
    <sheet name="ALFREDO V. BONFIL" sheetId="37" r:id="rId1"/>
  </sheets>
  <definedNames>
    <definedName name="_xlnm.Print_Area" localSheetId="0">'ALFREDO V. BONFIL'!$A$1:$S$34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37" l="1"/>
  <c r="K24" i="37"/>
  <c r="K23" i="37"/>
  <c r="K22" i="37"/>
  <c r="L13" i="37"/>
  <c r="J13" i="37"/>
  <c r="L12" i="37"/>
  <c r="J12" i="37"/>
  <c r="L14" i="37" l="1"/>
  <c r="N13" i="37"/>
  <c r="M13" i="37" s="1"/>
  <c r="J14" i="37"/>
  <c r="K26" i="37"/>
  <c r="L26" i="37" s="1"/>
  <c r="N12" i="37"/>
  <c r="K13" i="37"/>
  <c r="L22" i="37" l="1"/>
  <c r="L25" i="37"/>
  <c r="L24" i="37"/>
  <c r="L23" i="37"/>
  <c r="K12" i="37"/>
  <c r="N14" i="37"/>
  <c r="M12" i="37"/>
  <c r="M14" i="37" l="1"/>
  <c r="K14" i="37"/>
</calcChain>
</file>

<file path=xl/sharedStrings.xml><?xml version="1.0" encoding="utf-8"?>
<sst xmlns="http://schemas.openxmlformats.org/spreadsheetml/2006/main" count="88" uniqueCount="46">
  <si>
    <t>INSTITUTO ELECTORAL DEL ESTADO DE CAMPECHE</t>
  </si>
  <si>
    <t>PAN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</si>
  <si>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</si>
  <si>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</si>
  <si>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</si>
  <si>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</si>
  <si>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</si>
  <si>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</si>
  <si>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</si>
  <si>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</si>
  <si>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</si>
  <si>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</si>
  <si>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</si>
  <si>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</si>
  <si>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</si>
  <si>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</si>
  <si>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</si>
  <si>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</si>
  <si>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</si>
  <si>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</si>
  <si>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</si>
  <si>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</si>
  <si>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</si>
  <si>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</si>
  <si>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</si>
  <si>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</si>
  <si>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</si>
  <si>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</si>
  <si>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</si>
  <si>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PRD</t>
  </si>
  <si>
    <t>JUNTA MUNICIPAL DE ALFREDO V. BONFIL</t>
  </si>
  <si>
    <t>PROCESO ELECTORAL ESTATAL ORDINARIO 2021</t>
  </si>
  <si>
    <t>VAXCAMPECHE</t>
  </si>
  <si>
    <t>MOVIMIENTO CIUDADANO</t>
  </si>
  <si>
    <t>FLORENCIO CERVANTES MORALES</t>
  </si>
  <si>
    <t>ELIZABETH HERNANDEZ FORTANEY</t>
  </si>
  <si>
    <t>ANTONIO KEB UC</t>
  </si>
  <si>
    <t>TERESA GOMEZ ZAPATA</t>
  </si>
  <si>
    <t>FRANCISCO ROBERTO MORENO VARGAS</t>
  </si>
  <si>
    <t>SALATIEL ALCOCER TORRES</t>
  </si>
  <si>
    <t>ESTELA AVILEZ DOMINGUEZ</t>
  </si>
  <si>
    <t>RUBEN ALBERTO KU YE</t>
  </si>
  <si>
    <t>MARIA ESTHER ANAYA AHUJA</t>
  </si>
  <si>
    <t>CRECENSIO PEREZ RUBIO</t>
  </si>
  <si>
    <t>AURORA ORTENCIA GARCIA DUARTE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</si>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</sst>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9E31-46DA-A1B5-C8DADE7C227D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E31-46DA-A1B5-C8DADE7C227D}"/>
              </c:ext>
            </c:extLst>
          </c:dPt>
          <c:dLbls>
            <c:dLbl>
              <c:idx val="0"/>
              <c:layout>
                <c:manualLayout>
                  <c:x val="-0.2012033298621895"/>
                  <c:y val="-7.8619239188987833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E31-46DA-A1B5-C8DADE7C227D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E31-46DA-A1B5-C8DADE7C22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('ALFREDO V. BONFIL'!$K$9,'ALFREDO V. BONFIL'!$M$9)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('ALFREDO V. BONFIL'!$K$14,'ALFREDO V. BONFIL'!$M$14)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31-46DA-A1B5-C8DADE7C227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FF6600"/>
            </a:solidFill>
          </c:spPr>
          <c:dPt>
            <c:idx val="0"/>
            <c:bubble3D val="0"/>
            <c:explosion val="1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86A6-4000-ADEE-E1956F20BFBF}"/>
              </c:ext>
            </c:extLst>
          </c:dPt>
          <c:dPt>
            <c:idx val="1"/>
            <c:bubble3D val="0"/>
            <c:explosion val="1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86A6-4000-ADEE-E1956F20BFBF}"/>
              </c:ext>
            </c:extLst>
          </c:dPt>
          <c:dPt>
            <c:idx val="2"/>
            <c:bubble3D val="0"/>
            <c:explosion val="1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2-86A6-4000-ADEE-E1956F20BFBF}"/>
              </c:ext>
            </c:extLst>
          </c:dPt>
          <c:dPt>
            <c:idx val="3"/>
            <c:bubble3D val="0"/>
            <c:explosion val="10"/>
            <c:extLst>
              <c:ext xmlns:c16="http://schemas.microsoft.com/office/drawing/2014/chart" uri="{C3380CC4-5D6E-409C-BE32-E72D297353CC}">
                <c16:uniqueId val="{00000003-86A6-4000-ADEE-E1956F20BFBF}"/>
              </c:ext>
            </c:extLst>
          </c:dPt>
          <c:dLbls>
            <c:dLbl>
              <c:idx val="0"/>
              <c:layout>
                <c:manualLayout>
                  <c:x val="6.7473753280839904E-3"/>
                  <c:y val="-0.26182414698162731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A6-4000-ADEE-E1956F20BFBF}"/>
                </c:ext>
              </c:extLst>
            </c:dLbl>
            <c:dLbl>
              <c:idx val="1"/>
              <c:layout>
                <c:manualLayout>
                  <c:x val="-1.7890288642208308E-2"/>
                  <c:y val="3.8161875572812469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PRI
50.0000%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6A6-4000-ADEE-E1956F20BFBF}"/>
                </c:ext>
              </c:extLst>
            </c:dLbl>
            <c:dLbl>
              <c:idx val="2"/>
              <c:layout>
                <c:manualLayout>
                  <c:x val="-3.4682305336832898E-2"/>
                  <c:y val="-0.20070031018849924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bg1"/>
                        </a:solidFill>
                      </a:defRPr>
                    </a:pP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PRD</a:t>
                    </a:r>
                    <a:r>
                      <a:rPr lang="en-US"/>
                      <a:t>
</a:t>
                    </a: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16.6667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%</a:t>
                    </a:r>
                  </a:p>
                </c:rich>
              </c:tx>
              <c:spPr>
                <a:solidFill>
                  <a:srgbClr val="FFC000"/>
                </a:solidFill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6A6-4000-ADEE-E1956F20BFBF}"/>
                </c:ext>
              </c:extLst>
            </c:dLbl>
            <c:dLbl>
              <c:idx val="3"/>
              <c:layout>
                <c:manualLayout>
                  <c:x val="-5.1113079615048122E-2"/>
                  <c:y val="-2.7266364431718773E-2"/>
                </c:manualLayout>
              </c:layout>
              <c:spPr>
                <a:solidFill>
                  <a:srgbClr val="FF66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6A6-4000-ADEE-E1956F20BF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'ALFREDO V. BONFIL'!$I$22:$I$25</c:f>
              <c:strCache>
                <c:ptCount val="4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  <c:pt idx="3">
                  <c:v>MOVIMIENTO CIUDADANO</c:v>
                </c:pt>
              </c:strCache>
            </c:strRef>
          </c:cat>
          <c:val>
            <c:numRef>
              <c:f>'ALFREDO V. BONFIL'!$L$22:$L$25</c:f>
              <c:numCache>
                <c:formatCode>0.0000%</c:formatCode>
                <c:ptCount val="4"/>
                <c:pt idx="0">
                  <c:v>0.16666666666666666</c:v>
                </c:pt>
                <c:pt idx="1">
                  <c:v>0.5</c:v>
                </c:pt>
                <c:pt idx="2">
                  <c:v>0.16666666666666666</c:v>
                </c:pt>
                <c:pt idx="3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A6-4000-ADEE-E1956F20BFB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195792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184997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11499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469265</xdr:colOff>
      <xdr:row>0</xdr:row>
      <xdr:rowOff>48895</xdr:rowOff>
    </xdr:from>
    <xdr:to>
      <xdr:col>18</xdr:col>
      <xdr:colOff>428166</xdr:colOff>
      <xdr:row>2</xdr:row>
      <xdr:rowOff>195792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404465" y="48895"/>
          <a:ext cx="75138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16</xdr:row>
      <xdr:rowOff>1910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20960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19</xdr:row>
      <xdr:rowOff>66675</xdr:rowOff>
    </xdr:from>
    <xdr:to>
      <xdr:col>18</xdr:col>
      <xdr:colOff>657225</xdr:colOff>
      <xdr:row>33</xdr:row>
      <xdr:rowOff>38100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251460</xdr:colOff>
      <xdr:row>8</xdr:row>
      <xdr:rowOff>0</xdr:rowOff>
    </xdr:from>
    <xdr:to>
      <xdr:col>0</xdr:col>
      <xdr:colOff>1013460</xdr:colOff>
      <xdr:row>9</xdr:row>
      <xdr:rowOff>129543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9DF1C3FA-4867-40E2-81CD-7E58375CC8E7}"/>
            </a:ext>
          </a:extLst>
        </xdr:cNvPr>
        <xdr:cNvGrpSpPr/>
      </xdr:nvGrpSpPr>
      <xdr:grpSpPr>
        <a:xfrm>
          <a:off x="251460" y="1380590"/>
          <a:ext cx="762000" cy="311481"/>
          <a:chOff x="1645920" y="775547"/>
          <a:chExt cx="1317413" cy="464823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64187631-A84D-424B-846D-A43EFC3661A8}"/>
              </a:ext>
            </a:extLst>
          </xdr:cNvPr>
          <xdr:cNvPicPr/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646" y="777340"/>
            <a:ext cx="423118" cy="451398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5C1E7FF6-C70E-467D-9E83-A6195DC61CE4}"/>
              </a:ext>
            </a:extLst>
          </xdr:cNvPr>
          <xdr:cNvPicPr/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45920" y="775547"/>
            <a:ext cx="423118" cy="461696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40AF029A-9791-4E05-A91D-EE431C00C16E}"/>
              </a:ext>
            </a:extLst>
          </xdr:cNvPr>
          <xdr:cNvPicPr/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40215" y="778674"/>
            <a:ext cx="423118" cy="46169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topLeftCell="C10" zoomScale="89" zoomScaleNormal="75" zoomScaleSheetLayoutView="89" workbookViewId="0">
      <selection activeCell="F25" sqref="F25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10" customWidth="1"/>
    <col min="14" max="14" width="6.140625" bestFit="1" customWidth="1"/>
    <col min="19" max="19" width="7.140625" customWidth="1"/>
  </cols>
  <sheetData>
    <row r="1" spans="1:45" s="4" customFormat="1" ht="12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5" t="s">
        <v>0</v>
      </c>
      <c r="B3" s="65"/>
      <c r="C3" s="65"/>
      <c r="D3" s="65"/>
      <c r="E3" s="65"/>
      <c r="F3" s="65"/>
      <c r="G3" s="65"/>
      <c r="H3" s="65" t="s">
        <v>0</v>
      </c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3" t="s">
        <v>45</v>
      </c>
      <c r="B4" s="63"/>
      <c r="C4" s="63"/>
      <c r="D4" s="63"/>
      <c r="E4" s="63"/>
      <c r="F4" s="63"/>
      <c r="G4" s="63"/>
      <c r="H4" s="63" t="s">
        <v>45</v>
      </c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3" t="s">
        <v>31</v>
      </c>
      <c r="B5" s="63"/>
      <c r="C5" s="63"/>
      <c r="D5" s="63"/>
      <c r="E5" s="63"/>
      <c r="F5" s="63"/>
      <c r="G5" s="63"/>
      <c r="H5" s="63" t="s">
        <v>31</v>
      </c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47" t="s">
        <v>30</v>
      </c>
      <c r="B6" s="47"/>
      <c r="C6" s="47"/>
      <c r="D6" s="47"/>
      <c r="E6" s="47"/>
      <c r="F6" s="47"/>
      <c r="G6" s="47"/>
      <c r="H6" s="47" t="s">
        <v>30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43"/>
      <c r="B7" s="44"/>
      <c r="C7" s="44"/>
      <c r="D7" s="43"/>
      <c r="E7" s="44"/>
      <c r="F7" s="44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48" t="s">
        <v>9</v>
      </c>
      <c r="B8" s="48"/>
      <c r="C8" s="48"/>
      <c r="D8" s="48"/>
      <c r="E8" s="48"/>
      <c r="F8" s="48"/>
      <c r="G8" s="48"/>
      <c r="H8" s="49" t="s">
        <v>21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50" t="s">
        <v>32</v>
      </c>
      <c r="C9" s="50"/>
      <c r="D9" s="11"/>
      <c r="G9" s="10"/>
      <c r="H9" s="12"/>
      <c r="I9" s="13"/>
      <c r="K9" s="13" t="s">
        <v>14</v>
      </c>
      <c r="M9" s="13" t="s">
        <v>15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1"/>
      <c r="C10" s="51"/>
      <c r="D10" s="11"/>
      <c r="G10" s="10"/>
      <c r="H10" s="12"/>
      <c r="I10" s="52" t="s">
        <v>13</v>
      </c>
      <c r="J10" s="54" t="s">
        <v>14</v>
      </c>
      <c r="K10" s="54"/>
      <c r="L10" s="54" t="s">
        <v>15</v>
      </c>
      <c r="M10" s="54"/>
      <c r="N10" s="55" t="s">
        <v>16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7" t="s">
        <v>23</v>
      </c>
      <c r="B11" s="58" t="s">
        <v>3</v>
      </c>
      <c r="C11" s="58"/>
      <c r="D11" s="58"/>
      <c r="E11" s="58" t="s">
        <v>4</v>
      </c>
      <c r="F11" s="58"/>
      <c r="G11" s="58"/>
      <c r="I11" s="53"/>
      <c r="J11" s="35" t="s">
        <v>27</v>
      </c>
      <c r="K11" s="35" t="s">
        <v>28</v>
      </c>
      <c r="L11" s="35" t="s">
        <v>27</v>
      </c>
      <c r="M11" s="35" t="s">
        <v>28</v>
      </c>
      <c r="N11" s="56"/>
    </row>
    <row r="12" spans="1:45" s="4" customFormat="1" ht="14.25" x14ac:dyDescent="0.2">
      <c r="A12" s="57"/>
      <c r="B12" s="16" t="s">
        <v>12</v>
      </c>
      <c r="C12" s="16" t="s">
        <v>8</v>
      </c>
      <c r="D12" s="17" t="s">
        <v>7</v>
      </c>
      <c r="E12" s="16" t="s">
        <v>12</v>
      </c>
      <c r="F12" s="16" t="s">
        <v>8</v>
      </c>
      <c r="G12" s="17" t="s">
        <v>7</v>
      </c>
      <c r="I12" s="18" t="s">
        <v>17</v>
      </c>
      <c r="J12" s="18">
        <f>COUNTIF(D13:D17,"H")</f>
        <v>3</v>
      </c>
      <c r="K12" s="38">
        <f>J12/$N12</f>
        <v>0.6</v>
      </c>
      <c r="L12" s="18">
        <f>COUNTIF(D13:D17,"M")</f>
        <v>2</v>
      </c>
      <c r="M12" s="38">
        <f>L12/$N12</f>
        <v>0.4</v>
      </c>
      <c r="N12" s="18">
        <f>SUM(J12,L12)</f>
        <v>5</v>
      </c>
    </row>
    <row r="13" spans="1:45" s="4" customFormat="1" ht="14.25" x14ac:dyDescent="0.2">
      <c r="A13" s="19" t="s">
        <v>24</v>
      </c>
      <c r="B13" s="19" t="s">
        <v>2</v>
      </c>
      <c r="C13" s="19" t="s">
        <v>34</v>
      </c>
      <c r="D13" s="20" t="s">
        <v>5</v>
      </c>
      <c r="E13" s="19" t="s">
        <v>2</v>
      </c>
      <c r="F13" s="19" t="s">
        <v>39</v>
      </c>
      <c r="G13" s="20" t="s">
        <v>5</v>
      </c>
      <c r="I13" s="18" t="s">
        <v>18</v>
      </c>
      <c r="J13" s="18">
        <f>COUNTIF(D22,"H")</f>
        <v>0</v>
      </c>
      <c r="K13" s="38">
        <f>J13/$N13</f>
        <v>0</v>
      </c>
      <c r="L13" s="18">
        <f>COUNTIF(D22,"M")</f>
        <v>1</v>
      </c>
      <c r="M13" s="38">
        <f>L13/$N13</f>
        <v>1</v>
      </c>
      <c r="N13" s="18">
        <f>SUM(J13,L13)</f>
        <v>1</v>
      </c>
    </row>
    <row r="14" spans="1:45" s="4" customFormat="1" ht="14.25" x14ac:dyDescent="0.2">
      <c r="A14" s="19" t="s">
        <v>25</v>
      </c>
      <c r="B14" s="19" t="s">
        <v>2</v>
      </c>
      <c r="C14" s="19" t="s">
        <v>35</v>
      </c>
      <c r="D14" s="20" t="s">
        <v>6</v>
      </c>
      <c r="E14" s="19" t="s">
        <v>2</v>
      </c>
      <c r="F14" s="19" t="s">
        <v>40</v>
      </c>
      <c r="G14" s="20" t="s">
        <v>6</v>
      </c>
      <c r="I14" s="15" t="s">
        <v>16</v>
      </c>
      <c r="J14" s="15">
        <f>SUM(J12:J13)</f>
        <v>3</v>
      </c>
      <c r="K14" s="39">
        <f>J14/N14</f>
        <v>0.5</v>
      </c>
      <c r="L14" s="15">
        <f t="shared" ref="L14:N14" si="0">SUM(L12:L13)</f>
        <v>3</v>
      </c>
      <c r="M14" s="39">
        <f>L14/N14</f>
        <v>0.5</v>
      </c>
      <c r="N14" s="15">
        <f t="shared" si="0"/>
        <v>6</v>
      </c>
    </row>
    <row r="15" spans="1:45" s="4" customFormat="1" ht="14.25" x14ac:dyDescent="0.2">
      <c r="A15" s="19" t="s">
        <v>25</v>
      </c>
      <c r="B15" s="19" t="s">
        <v>1</v>
      </c>
      <c r="C15" s="19" t="s">
        <v>36</v>
      </c>
      <c r="D15" s="20" t="s">
        <v>5</v>
      </c>
      <c r="E15" s="19" t="s">
        <v>1</v>
      </c>
      <c r="F15" s="19" t="s">
        <v>41</v>
      </c>
      <c r="G15" s="20" t="s">
        <v>5</v>
      </c>
      <c r="I15" s="21" t="s">
        <v>19</v>
      </c>
    </row>
    <row r="16" spans="1:45" s="4" customFormat="1" ht="14.25" x14ac:dyDescent="0.2">
      <c r="A16" s="19" t="s">
        <v>25</v>
      </c>
      <c r="B16" s="19" t="s">
        <v>29</v>
      </c>
      <c r="C16" s="19" t="s">
        <v>37</v>
      </c>
      <c r="D16" s="20" t="s">
        <v>6</v>
      </c>
      <c r="E16" s="19" t="s">
        <v>29</v>
      </c>
      <c r="F16" s="19" t="s">
        <v>42</v>
      </c>
      <c r="G16" s="20" t="s">
        <v>6</v>
      </c>
    </row>
    <row r="17" spans="1:19" s="4" customFormat="1" ht="14.25" x14ac:dyDescent="0.2">
      <c r="A17" s="19" t="s">
        <v>26</v>
      </c>
      <c r="B17" s="19" t="s">
        <v>2</v>
      </c>
      <c r="C17" s="19" t="s">
        <v>38</v>
      </c>
      <c r="D17" s="20" t="s">
        <v>5</v>
      </c>
      <c r="E17" s="19" t="s">
        <v>2</v>
      </c>
      <c r="F17" s="19" t="s">
        <v>43</v>
      </c>
      <c r="G17" s="20" t="s">
        <v>5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59" t="s">
        <v>10</v>
      </c>
      <c r="B19" s="59"/>
      <c r="C19" s="59"/>
      <c r="D19" s="59"/>
      <c r="E19" s="59"/>
      <c r="F19" s="59"/>
      <c r="G19" s="59"/>
      <c r="H19" s="60" t="s">
        <v>22</v>
      </c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23</v>
      </c>
      <c r="B21" s="33" t="s">
        <v>11</v>
      </c>
      <c r="C21" s="16" t="s">
        <v>8</v>
      </c>
      <c r="D21" s="34" t="s">
        <v>7</v>
      </c>
      <c r="E21" s="22"/>
      <c r="F21" s="22"/>
      <c r="G21" s="23"/>
      <c r="I21" s="61" t="s">
        <v>20</v>
      </c>
      <c r="J21" s="62"/>
      <c r="K21" s="36" t="s">
        <v>16</v>
      </c>
      <c r="L21" s="42" t="s">
        <v>28</v>
      </c>
      <c r="M21" s="24"/>
    </row>
    <row r="22" spans="1:19" s="4" customFormat="1" ht="22.5" x14ac:dyDescent="0.2">
      <c r="A22" s="19" t="s">
        <v>25</v>
      </c>
      <c r="B22" s="19" t="s">
        <v>33</v>
      </c>
      <c r="C22" s="19" t="s">
        <v>44</v>
      </c>
      <c r="D22" s="20" t="s">
        <v>6</v>
      </c>
      <c r="E22" s="22"/>
      <c r="F22" s="22"/>
      <c r="G22" s="23"/>
      <c r="I22" s="25" t="s">
        <v>1</v>
      </c>
      <c r="J22" s="26"/>
      <c r="K22" s="37">
        <f xml:space="preserve"> COUNTIF($B$13:$B$17,I22)+COUNTIF($B$22,I22)</f>
        <v>1</v>
      </c>
      <c r="L22" s="40">
        <f>K22/$K$26</f>
        <v>0.16666666666666666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2</v>
      </c>
      <c r="J23" s="26"/>
      <c r="K23" s="37">
        <f t="shared" ref="K23:K25" si="1" xml:space="preserve"> COUNTIF($B$13:$B$17,I23)+COUNTIF($B$22,I23)</f>
        <v>3</v>
      </c>
      <c r="L23" s="40">
        <f>K23/$K$26</f>
        <v>0.5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25" t="s">
        <v>29</v>
      </c>
      <c r="J24" s="26"/>
      <c r="K24" s="37">
        <f t="shared" si="1"/>
        <v>1</v>
      </c>
      <c r="L24" s="40">
        <f>K24/$K$26</f>
        <v>0.16666666666666666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25" t="s">
        <v>33</v>
      </c>
      <c r="J25" s="26"/>
      <c r="K25" s="37">
        <f t="shared" si="1"/>
        <v>1</v>
      </c>
      <c r="L25" s="40">
        <f>K25/$K$26</f>
        <v>0.16666666666666666</v>
      </c>
      <c r="M25" s="27"/>
    </row>
    <row r="26" spans="1:19" s="4" customFormat="1" x14ac:dyDescent="0.25">
      <c r="A26" s="10"/>
      <c r="D26" s="11"/>
      <c r="E26" s="8"/>
      <c r="F26" s="8"/>
      <c r="G26" s="28"/>
      <c r="I26" s="45" t="s">
        <v>16</v>
      </c>
      <c r="J26" s="46"/>
      <c r="K26" s="29">
        <f>SUM(K22:K25)</f>
        <v>6</v>
      </c>
      <c r="L26" s="41">
        <f>K26/K26</f>
        <v>1</v>
      </c>
      <c r="M26" s="30"/>
    </row>
    <row r="27" spans="1:19" s="4" customFormat="1" ht="14.25" x14ac:dyDescent="0.2">
      <c r="A27" s="10"/>
      <c r="D27" s="11"/>
      <c r="E27" s="8"/>
      <c r="F27" s="8"/>
      <c r="G27" s="28"/>
      <c r="I27" s="21" t="s">
        <v>19</v>
      </c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5" spans="1:7" s="4" customFormat="1" ht="14.25" x14ac:dyDescent="0.2">
      <c r="A35" s="10"/>
      <c r="D35" s="11"/>
      <c r="G35" s="10"/>
    </row>
    <row r="36" spans="1:7" s="4" customFormat="1" ht="14.25" x14ac:dyDescent="0.2">
      <c r="A36" s="10"/>
      <c r="D36" s="11"/>
      <c r="G36" s="10"/>
    </row>
    <row r="37" spans="1:7" ht="15" customHeight="1" x14ac:dyDescent="0.25"/>
    <row r="38" spans="1:7" ht="22.5" customHeight="1" x14ac:dyDescent="0.25"/>
  </sheetData>
  <mergeCells count="26">
    <mergeCell ref="A5:G5"/>
    <mergeCell ref="H5:S5"/>
    <mergeCell ref="A1:G1"/>
    <mergeCell ref="H1:S1"/>
    <mergeCell ref="A3:G3"/>
    <mergeCell ref="H3:S3"/>
    <mergeCell ref="A4:G4"/>
    <mergeCell ref="H4:S4"/>
    <mergeCell ref="A2:G2"/>
    <mergeCell ref="H2:S2"/>
    <mergeCell ref="I26:J26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  <mergeCell ref="A19:G19"/>
    <mergeCell ref="H19:S19"/>
    <mergeCell ref="I21:J2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ALFREDO V. BONFIL</vt:lpstr>
      <vt:lpstr>'ALFREDO V. BONFIL'!Área_de_impresión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eespinos</cp:lastModifiedBy>
  <cp:lastPrinted>2022-02-04T18:22:02Z</cp:lastPrinted>
  <dcterms:created xsi:type="dcterms:W3CDTF">2018-10-12T15:43:08Z</dcterms:created>
  <dcterms:modified xsi:type="dcterms:W3CDTF">2022-02-04T18:22:11Z</dcterms:modified>
</cp:coreProperties>
</file>